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2380" windowHeight="4500" activeTab="5"/>
  </bookViews>
  <sheets>
    <sheet name="2012" sheetId="1" r:id="rId1"/>
    <sheet name="2013" sheetId="5" r:id="rId2"/>
    <sheet name="2014" sheetId="6" r:id="rId3"/>
    <sheet name="2015" sheetId="7" r:id="rId4"/>
    <sheet name="2016" sheetId="8" r:id="rId5"/>
    <sheet name="2017" sheetId="9" r:id="rId6"/>
  </sheets>
  <calcPr calcId="152511"/>
</workbook>
</file>

<file path=xl/calcChain.xml><?xml version="1.0" encoding="utf-8"?>
<calcChain xmlns="http://schemas.openxmlformats.org/spreadsheetml/2006/main">
  <c r="C11" i="9" l="1"/>
  <c r="D11" i="9" s="1"/>
  <c r="D27" i="9"/>
  <c r="E27" i="9" s="1"/>
  <c r="D25" i="9"/>
  <c r="B25" i="9"/>
  <c r="D19" i="9"/>
  <c r="E19" i="9" s="1"/>
  <c r="D17" i="9"/>
  <c r="E17" i="9" s="1"/>
  <c r="D15" i="9"/>
  <c r="E15" i="9" s="1"/>
  <c r="D13" i="9"/>
  <c r="E13" i="9" s="1"/>
  <c r="B11" i="9"/>
  <c r="D7" i="9"/>
  <c r="E7" i="9" s="1"/>
  <c r="E25" i="9" l="1"/>
  <c r="E11" i="9"/>
  <c r="D27" i="8"/>
  <c r="E27" i="8" s="1"/>
  <c r="D25" i="8"/>
  <c r="B25" i="8"/>
  <c r="E25" i="8" s="1"/>
  <c r="D19" i="8"/>
  <c r="E19" i="8" s="1"/>
  <c r="D17" i="8"/>
  <c r="E17" i="8" s="1"/>
  <c r="D15" i="8"/>
  <c r="E15" i="8" s="1"/>
  <c r="D13" i="8"/>
  <c r="E13" i="8" s="1"/>
  <c r="D11" i="8"/>
  <c r="B11" i="8"/>
  <c r="D7" i="8"/>
  <c r="E7" i="8" s="1"/>
  <c r="E11" i="8" l="1"/>
  <c r="D27" i="7"/>
  <c r="E27" i="7" s="1"/>
  <c r="D25" i="7"/>
  <c r="B25" i="7"/>
  <c r="D19" i="7"/>
  <c r="E19" i="7" s="1"/>
  <c r="D17" i="7"/>
  <c r="E17" i="7" s="1"/>
  <c r="D15" i="7"/>
  <c r="E15" i="7" s="1"/>
  <c r="D13" i="7"/>
  <c r="E13" i="7" s="1"/>
  <c r="D11" i="7"/>
  <c r="B11" i="7"/>
  <c r="E11" i="7" s="1"/>
  <c r="D7" i="7"/>
  <c r="E7" i="7" s="1"/>
  <c r="E25" i="7" l="1"/>
  <c r="B25" i="5"/>
  <c r="D27" i="6"/>
  <c r="E27" i="6" s="1"/>
  <c r="D25" i="6"/>
  <c r="B25" i="6"/>
  <c r="D19" i="6"/>
  <c r="E19" i="6" s="1"/>
  <c r="D17" i="6"/>
  <c r="E17" i="6" s="1"/>
  <c r="D15" i="6"/>
  <c r="E15" i="6" s="1"/>
  <c r="D13" i="6"/>
  <c r="E13" i="6" s="1"/>
  <c r="D11" i="6"/>
  <c r="B11" i="6"/>
  <c r="E11" i="6" s="1"/>
  <c r="D7" i="6"/>
  <c r="E7" i="6" s="1"/>
  <c r="E25" i="6" l="1"/>
  <c r="D27" i="5"/>
  <c r="E27" i="5" s="1"/>
  <c r="D25" i="5"/>
  <c r="D19" i="5"/>
  <c r="E19" i="5" s="1"/>
  <c r="D17" i="5"/>
  <c r="E17" i="5" s="1"/>
  <c r="D15" i="5"/>
  <c r="E15" i="5" s="1"/>
  <c r="D13" i="5"/>
  <c r="E13" i="5" s="1"/>
  <c r="D11" i="5"/>
  <c r="B11" i="5"/>
  <c r="D7" i="5"/>
  <c r="E7" i="5" s="1"/>
  <c r="D27" i="1"/>
  <c r="E27" i="1" s="1"/>
  <c r="D25" i="1"/>
  <c r="E25" i="1" s="1"/>
  <c r="D19" i="1"/>
  <c r="E19" i="1" s="1"/>
  <c r="D17" i="1"/>
  <c r="E17" i="1" s="1"/>
  <c r="D15" i="1"/>
  <c r="E15" i="1" s="1"/>
  <c r="D13" i="1"/>
  <c r="E13" i="1" s="1"/>
  <c r="D11" i="1"/>
  <c r="E11" i="1" s="1"/>
  <c r="D7" i="1"/>
  <c r="E7" i="1" s="1"/>
  <c r="B25" i="1"/>
  <c r="B11" i="1"/>
  <c r="E25" i="5" l="1"/>
  <c r="E11" i="5"/>
</calcChain>
</file>

<file path=xl/sharedStrings.xml><?xml version="1.0" encoding="utf-8"?>
<sst xmlns="http://schemas.openxmlformats.org/spreadsheetml/2006/main" count="112" uniqueCount="24">
  <si>
    <t>Ermittlung der Beteiligung von untergeordneter Bedeutung der Gemeinde Jemgum zum 31.12.2012</t>
  </si>
  <si>
    <t>davon 25 %</t>
  </si>
  <si>
    <t>Prozent</t>
  </si>
  <si>
    <t>Gemeinde Jemgum</t>
  </si>
  <si>
    <t>Entwicklungsgesellschaft</t>
  </si>
  <si>
    <t>Sachvermögen (Bilanzzeile Aktiva 2.)</t>
  </si>
  <si>
    <t>Nettoposition/Eigenkapital (Bilanzzeile Passiva 1.)</t>
  </si>
  <si>
    <t>abzügl. Sonderposten (Bilanzzeile Passiva 1.4)</t>
  </si>
  <si>
    <t xml:space="preserve">Bilanzsumme </t>
  </si>
  <si>
    <t>Rückstellungen (Bilanzzeile Passiva 3.)</t>
  </si>
  <si>
    <t>abzügl. Bilanzzeile Passiva 3.1</t>
  </si>
  <si>
    <t>abzügl. Bilanzzeile Passiva 3.7</t>
  </si>
  <si>
    <t>Ordentliche Erträge (Ergebnisrechnung Zeile 12)</t>
  </si>
  <si>
    <t>Ordentliche Aufwendungen (Ergebnisrechnung Zeile 20)</t>
  </si>
  <si>
    <t>Jahresergebnis (Ergebnisrechnung Zeile 25)</t>
  </si>
  <si>
    <t>Tilgung (Finanzrechnung Zeile 35)</t>
  </si>
  <si>
    <t>lt. Abschluss</t>
  </si>
  <si>
    <t>abzügl. Bilanzzeile Passiva 3.6</t>
  </si>
  <si>
    <t>Ermittlung der Beteiligung von untergeordneter Bedeutung der Gemeinde Jemgum zum 31.12.2013</t>
  </si>
  <si>
    <t>Ermittlung der Beteiligung von untergeordneter Bedeutung der Gemeinde Jemgum zum 31.12.2014</t>
  </si>
  <si>
    <t>Ermittlung der Beteiligung von untergeordneter Bedeutung der Gemeinde Jemgum zum 31.12.2015</t>
  </si>
  <si>
    <t xml:space="preserve"> </t>
  </si>
  <si>
    <t>Ermittlung der Beteiligung von untergeordneter Bedeutung der Gemeinde Jemgum zum 31.12.2016</t>
  </si>
  <si>
    <t>Ermittlung der Beteiligung von untergeordneter Bedeutung der Gemeinde Jemgum zum 31.12.2017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</si>
</sst>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8" fontId="0" fillId="0" borderId="1" xfId="0" applyNumberForma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8" fontId="0" fillId="0" borderId="0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8" fontId="0" fillId="0" borderId="3" xfId="0" applyNumberFormat="1" applyBorder="1"/>
    <xf numFmtId="0" fontId="1" fillId="0" borderId="13" xfId="0" applyFont="1" applyBorder="1"/>
    <xf numFmtId="0" fontId="1" fillId="0" borderId="14" xfId="0" applyFont="1" applyBorder="1"/>
    <xf numFmtId="0" fontId="1" fillId="0" borderId="7" xfId="0" applyFont="1" applyBorder="1" applyAlignment="1">
      <alignment horizontal="center"/>
    </xf>
    <xf numFmtId="0" fontId="0" fillId="0" borderId="13" xfId="0" applyBorder="1"/>
    <xf numFmtId="8" fontId="0" fillId="0" borderId="15" xfId="0" applyNumberFormat="1" applyBorder="1"/>
    <xf numFmtId="8" fontId="0" fillId="0" borderId="14" xfId="0" applyNumberFormat="1" applyBorder="1"/>
    <xf numFmtId="8" fontId="0" fillId="0" borderId="13" xfId="0" applyNumberFormat="1" applyBorder="1"/>
    <xf numFmtId="0" fontId="0" fillId="0" borderId="14" xfId="0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2" fontId="0" fillId="0" borderId="15" xfId="0" applyNumberFormat="1" applyBorder="1"/>
    <xf numFmtId="2" fontId="0" fillId="0" borderId="14" xfId="0" applyNumberFormat="1" applyBorder="1"/>
    <xf numFmtId="2" fontId="0" fillId="0" borderId="13" xfId="0" applyNumberFormat="1" applyBorder="1"/>
    <xf numFmtId="0" fontId="1" fillId="0" borderId="14" xfId="0" applyFont="1" applyBorder="1" applyAlignment="1">
      <alignment horizontal="center"/>
    </xf>
    <xf numFmtId="0" fontId="0" fillId="0" borderId="15" xfId="0" applyBorder="1"/>
    <xf numFmtId="0" fontId="0" fillId="0" borderId="0" xfId="0" applyBorder="1"/>
    <xf numFmtId="0" fontId="1" fillId="0" borderId="16" xfId="0" applyFont="1" applyBorder="1"/>
    <xf numFmtId="0" fontId="1" fillId="0" borderId="16" xfId="0" applyFont="1" applyBorder="1" applyAlignment="1">
      <alignment horizontal="center"/>
    </xf>
    <xf numFmtId="0" fontId="0" fillId="0" borderId="19" xfId="0" applyBorder="1"/>
    <xf numFmtId="0" fontId="1" fillId="0" borderId="20" xfId="0" applyFont="1" applyBorder="1"/>
    <xf numFmtId="0" fontId="1" fillId="0" borderId="2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22" xfId="0" applyBorder="1"/>
    <xf numFmtId="8" fontId="0" fillId="0" borderId="0" xfId="0" applyNumberFormat="1" applyFill="1" applyBorder="1"/>
    <xf numFmtId="8" fontId="0" fillId="0" borderId="15" xfId="0" applyNumberFormat="1" applyFill="1" applyBorder="1"/>
    <xf numFmtId="0" fontId="3" fillId="0" borderId="0" xfId="0" applyFont="1"/>
    <xf numFmtId="8" fontId="0" fillId="0" borderId="14" xfId="0" applyNumberFormat="1" applyFill="1" applyBorder="1"/>
    <xf numFmtId="8" fontId="0" fillId="0" borderId="1" xfId="0" applyNumberFormat="1" applyFill="1" applyBorder="1"/>
    <xf numFmtId="8" fontId="0" fillId="0" borderId="13" xfId="0" applyNumberFormat="1" applyFill="1" applyBorder="1"/>
    <xf numFmtId="8" fontId="0" fillId="0" borderId="3" xfId="0" applyNumberFormat="1" applyFill="1" applyBorder="1"/>
    <xf numFmtId="0" fontId="0" fillId="0" borderId="23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4" zoomScaleNormal="100" workbookViewId="0">
      <selection activeCell="A2" sqref="A2"/>
    </sheetView>
  </sheetViews>
  <sheetFormatPr baseColWidth="10" defaultRowHeight="15" x14ac:dyDescent="0.25"/>
  <cols>
    <col min="1" max="1" width="50.5703125" customWidth="1"/>
    <col min="2" max="2" width="18.42578125" customWidth="1"/>
    <col min="3" max="3" width="15.85546875" customWidth="1"/>
    <col min="4" max="4" width="16" customWidth="1"/>
    <col min="5" max="5" width="13" customWidth="1"/>
    <col min="6" max="6" width="13.7109375" customWidth="1"/>
    <col min="7" max="7" width="19.140625" customWidth="1"/>
  </cols>
  <sheetData>
    <row r="1" spans="1:6" ht="18.75" x14ac:dyDescent="0.3">
      <c r="A1" s="49" t="s">
        <v>0</v>
      </c>
      <c r="B1" s="49"/>
      <c r="C1" s="49"/>
      <c r="D1" s="49"/>
      <c r="E1" s="49"/>
      <c r="F1" s="49"/>
    </row>
    <row r="3" spans="1:6" ht="15.75" thickBot="1" x14ac:dyDescent="0.3"/>
    <row r="4" spans="1:6" x14ac:dyDescent="0.25">
      <c r="A4" s="10"/>
      <c r="B4" s="16" t="s">
        <v>3</v>
      </c>
      <c r="C4" s="47" t="s">
        <v>4</v>
      </c>
      <c r="D4" s="48"/>
      <c r="E4" s="24" t="s">
        <v>2</v>
      </c>
      <c r="F4" s="11"/>
    </row>
    <row r="5" spans="1:6" x14ac:dyDescent="0.25">
      <c r="A5" s="12"/>
      <c r="B5" s="17"/>
      <c r="C5" s="18" t="s">
        <v>16</v>
      </c>
      <c r="D5" s="29" t="s">
        <v>1</v>
      </c>
      <c r="E5" s="25"/>
      <c r="F5" s="13"/>
    </row>
    <row r="6" spans="1:6" x14ac:dyDescent="0.25">
      <c r="A6" s="3"/>
      <c r="B6" s="19"/>
      <c r="C6" s="14"/>
      <c r="D6" s="19"/>
      <c r="E6" s="19"/>
      <c r="F6" s="4"/>
    </row>
    <row r="7" spans="1:6" x14ac:dyDescent="0.25">
      <c r="A7" s="5" t="s">
        <v>5</v>
      </c>
      <c r="B7" s="20">
        <v>28943355.609999999</v>
      </c>
      <c r="C7" s="7">
        <v>1048600</v>
      </c>
      <c r="D7" s="20">
        <f>C7/4</f>
        <v>262150</v>
      </c>
      <c r="E7" s="26">
        <f>D7*100/B7</f>
        <v>0.90573464781473556</v>
      </c>
      <c r="F7" s="6"/>
    </row>
    <row r="8" spans="1:6" x14ac:dyDescent="0.25">
      <c r="A8" s="8"/>
      <c r="B8" s="21"/>
      <c r="C8" s="2"/>
      <c r="D8" s="21"/>
      <c r="E8" s="27"/>
      <c r="F8" s="9"/>
    </row>
    <row r="9" spans="1:6" x14ac:dyDescent="0.25">
      <c r="A9" s="3" t="s">
        <v>6</v>
      </c>
      <c r="B9" s="22">
        <v>29782026.18</v>
      </c>
      <c r="C9" s="15"/>
      <c r="D9" s="22"/>
      <c r="E9" s="28"/>
      <c r="F9" s="4"/>
    </row>
    <row r="10" spans="1:6" x14ac:dyDescent="0.25">
      <c r="A10" s="5" t="s">
        <v>7</v>
      </c>
      <c r="B10" s="21">
        <v>17419210.530000001</v>
      </c>
      <c r="C10" s="7"/>
      <c r="D10" s="20"/>
      <c r="E10" s="26"/>
      <c r="F10" s="6"/>
    </row>
    <row r="11" spans="1:6" x14ac:dyDescent="0.25">
      <c r="A11" s="5"/>
      <c r="B11" s="20">
        <f>B9-B10</f>
        <v>12362815.649999999</v>
      </c>
      <c r="C11" s="7">
        <v>127720</v>
      </c>
      <c r="D11" s="20">
        <f>C11/4</f>
        <v>31930</v>
      </c>
      <c r="E11" s="26">
        <f>D11*100/B11</f>
        <v>0.25827449752516535</v>
      </c>
      <c r="F11" s="6"/>
    </row>
    <row r="12" spans="1:6" x14ac:dyDescent="0.25">
      <c r="A12" s="8"/>
      <c r="B12" s="21"/>
      <c r="C12" s="2"/>
      <c r="D12" s="21"/>
      <c r="E12" s="27"/>
      <c r="F12" s="9"/>
    </row>
    <row r="13" spans="1:6" x14ac:dyDescent="0.25">
      <c r="A13" s="3" t="s">
        <v>8</v>
      </c>
      <c r="B13" s="22">
        <v>34689151.399999999</v>
      </c>
      <c r="C13" s="15">
        <v>1546807</v>
      </c>
      <c r="D13" s="22">
        <f>C13/4</f>
        <v>386701.75</v>
      </c>
      <c r="E13" s="28">
        <f>D13*100/B13</f>
        <v>1.1147627843095638</v>
      </c>
      <c r="F13" s="4"/>
    </row>
    <row r="14" spans="1:6" x14ac:dyDescent="0.25">
      <c r="A14" s="8"/>
      <c r="B14" s="21"/>
      <c r="C14" s="2"/>
      <c r="D14" s="21"/>
      <c r="E14" s="27"/>
      <c r="F14" s="9"/>
    </row>
    <row r="15" spans="1:6" x14ac:dyDescent="0.25">
      <c r="A15" s="3" t="s">
        <v>12</v>
      </c>
      <c r="B15" s="22">
        <v>10834829.77</v>
      </c>
      <c r="C15" s="15">
        <v>135987</v>
      </c>
      <c r="D15" s="22">
        <f>C15/4</f>
        <v>33996.75</v>
      </c>
      <c r="E15" s="28">
        <f>D15*100/B15</f>
        <v>0.31377281158705278</v>
      </c>
      <c r="F15" s="4"/>
    </row>
    <row r="16" spans="1:6" x14ac:dyDescent="0.25">
      <c r="A16" s="8"/>
      <c r="B16" s="21"/>
      <c r="C16" s="2"/>
      <c r="D16" s="21"/>
      <c r="E16" s="27"/>
      <c r="F16" s="9"/>
    </row>
    <row r="17" spans="1:6" x14ac:dyDescent="0.25">
      <c r="A17" s="3" t="s">
        <v>13</v>
      </c>
      <c r="B17" s="22">
        <v>6670985.3099999996</v>
      </c>
      <c r="C17" s="15">
        <v>207013</v>
      </c>
      <c r="D17" s="22">
        <f>C17/4</f>
        <v>51753.25</v>
      </c>
      <c r="E17" s="28">
        <f>D17*100/B17</f>
        <v>0.77579619194214655</v>
      </c>
      <c r="F17" s="4"/>
    </row>
    <row r="18" spans="1:6" x14ac:dyDescent="0.25">
      <c r="A18" s="8"/>
      <c r="B18" s="21"/>
      <c r="C18" s="2"/>
      <c r="D18" s="21"/>
      <c r="E18" s="27"/>
      <c r="F18" s="9"/>
    </row>
    <row r="19" spans="1:6" x14ac:dyDescent="0.25">
      <c r="A19" s="3" t="s">
        <v>14</v>
      </c>
      <c r="B19" s="22">
        <v>4167129.74</v>
      </c>
      <c r="C19" s="15">
        <v>-72281</v>
      </c>
      <c r="D19" s="22">
        <f>C19/4</f>
        <v>-18070.25</v>
      </c>
      <c r="E19" s="28">
        <f>D19*100/B19</f>
        <v>-0.43363780653491241</v>
      </c>
      <c r="F19" s="4"/>
    </row>
    <row r="20" spans="1:6" x14ac:dyDescent="0.25">
      <c r="A20" s="8"/>
      <c r="B20" s="21"/>
      <c r="C20" s="2"/>
      <c r="D20" s="21"/>
      <c r="E20" s="27"/>
      <c r="F20" s="9"/>
    </row>
    <row r="21" spans="1:6" x14ac:dyDescent="0.25">
      <c r="A21" s="3" t="s">
        <v>9</v>
      </c>
      <c r="B21" s="22">
        <v>4698723.57</v>
      </c>
      <c r="C21" s="15"/>
      <c r="D21" s="22"/>
      <c r="E21" s="28"/>
      <c r="F21" s="4"/>
    </row>
    <row r="22" spans="1:6" x14ac:dyDescent="0.25">
      <c r="A22" s="5" t="s">
        <v>10</v>
      </c>
      <c r="B22" s="20">
        <v>3064347</v>
      </c>
      <c r="C22" s="7"/>
      <c r="D22" s="20"/>
      <c r="E22" s="26"/>
      <c r="F22" s="6"/>
    </row>
    <row r="23" spans="1:6" x14ac:dyDescent="0.25">
      <c r="A23" s="5" t="s">
        <v>10</v>
      </c>
      <c r="B23" s="20">
        <v>1342772</v>
      </c>
      <c r="C23" s="7"/>
      <c r="D23" s="20"/>
      <c r="E23" s="26"/>
      <c r="F23" s="6"/>
    </row>
    <row r="24" spans="1:6" x14ac:dyDescent="0.25">
      <c r="A24" s="5" t="s">
        <v>11</v>
      </c>
      <c r="B24" s="21">
        <v>85000</v>
      </c>
      <c r="C24" s="7"/>
      <c r="D24" s="20"/>
      <c r="E24" s="26"/>
      <c r="F24" s="6"/>
    </row>
    <row r="25" spans="1:6" x14ac:dyDescent="0.25">
      <c r="A25" s="5"/>
      <c r="B25" s="20">
        <f>B21-B22-B23-B24</f>
        <v>206604.5700000003</v>
      </c>
      <c r="C25" s="7">
        <v>0</v>
      </c>
      <c r="D25" s="20">
        <f>C25/4</f>
        <v>0</v>
      </c>
      <c r="E25" s="26">
        <f>D25*100/B25</f>
        <v>0</v>
      </c>
      <c r="F25" s="6"/>
    </row>
    <row r="26" spans="1:6" x14ac:dyDescent="0.25">
      <c r="A26" s="8"/>
      <c r="B26" s="21"/>
      <c r="C26" s="2"/>
      <c r="D26" s="21"/>
      <c r="E26" s="27"/>
      <c r="F26" s="9"/>
    </row>
    <row r="27" spans="1:6" x14ac:dyDescent="0.25">
      <c r="A27" s="5" t="s">
        <v>15</v>
      </c>
      <c r="B27" s="20">
        <v>174427.75</v>
      </c>
      <c r="C27" s="7">
        <v>198316</v>
      </c>
      <c r="D27" s="20">
        <f>C27/4</f>
        <v>49579</v>
      </c>
      <c r="E27" s="26">
        <f>D27*100/B27</f>
        <v>28.423802978597156</v>
      </c>
      <c r="F27" s="6"/>
    </row>
    <row r="28" spans="1:6" x14ac:dyDescent="0.25">
      <c r="A28" s="8"/>
      <c r="B28" s="23"/>
      <c r="C28" s="1"/>
      <c r="D28" s="23"/>
      <c r="E28" s="23"/>
      <c r="F28" s="9"/>
    </row>
  </sheetData>
  <mergeCells count="2">
    <mergeCell ref="C4:D4"/>
    <mergeCell ref="A1:F1"/>
  </mergeCells>
  <pageMargins left="0.9055118110236221" right="0.51181102362204722" top="0.78740157480314965" bottom="0.7874015748031496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D30" sqref="D30"/>
    </sheetView>
  </sheetViews>
  <sheetFormatPr baseColWidth="10" defaultRowHeight="15" x14ac:dyDescent="0.25"/>
  <cols>
    <col min="1" max="1" width="50.5703125" customWidth="1"/>
    <col min="2" max="2" width="18.42578125" customWidth="1"/>
    <col min="3" max="3" width="15.85546875" customWidth="1"/>
    <col min="4" max="4" width="16" customWidth="1"/>
    <col min="5" max="5" width="13" customWidth="1"/>
    <col min="6" max="6" width="13.7109375" customWidth="1"/>
    <col min="7" max="7" width="19.140625" customWidth="1"/>
  </cols>
  <sheetData>
    <row r="1" spans="1:6" ht="18.75" x14ac:dyDescent="0.3">
      <c r="A1" s="49" t="s">
        <v>18</v>
      </c>
      <c r="B1" s="49"/>
      <c r="C1" s="49"/>
      <c r="D1" s="49"/>
      <c r="E1" s="49"/>
      <c r="F1" s="49"/>
    </row>
    <row r="3" spans="1:6" ht="15.75" thickBot="1" x14ac:dyDescent="0.3"/>
    <row r="4" spans="1:6" x14ac:dyDescent="0.25">
      <c r="A4" s="10"/>
      <c r="B4" s="32" t="s">
        <v>3</v>
      </c>
      <c r="C4" s="50" t="s">
        <v>4</v>
      </c>
      <c r="D4" s="51"/>
      <c r="E4" s="33" t="s">
        <v>2</v>
      </c>
      <c r="F4" s="11"/>
    </row>
    <row r="5" spans="1:6" ht="15.75" thickBot="1" x14ac:dyDescent="0.3">
      <c r="A5" s="34"/>
      <c r="B5" s="35"/>
      <c r="C5" s="36" t="s">
        <v>16</v>
      </c>
      <c r="D5" s="37" t="s">
        <v>1</v>
      </c>
      <c r="E5" s="35"/>
      <c r="F5" s="38"/>
    </row>
    <row r="6" spans="1:6" x14ac:dyDescent="0.25">
      <c r="A6" s="5"/>
      <c r="B6" s="30"/>
      <c r="C6" s="31"/>
      <c r="D6" s="30"/>
      <c r="E6" s="30"/>
      <c r="F6" s="6"/>
    </row>
    <row r="7" spans="1:6" x14ac:dyDescent="0.25">
      <c r="A7" s="5" t="s">
        <v>5</v>
      </c>
      <c r="B7" s="20">
        <v>28839100.239999998</v>
      </c>
      <c r="C7" s="7">
        <v>824555.2</v>
      </c>
      <c r="D7" s="20">
        <f>C7/4</f>
        <v>206138.8</v>
      </c>
      <c r="E7" s="26">
        <f>D7*100/B7</f>
        <v>0.71478929052746343</v>
      </c>
      <c r="F7" s="6"/>
    </row>
    <row r="8" spans="1:6" x14ac:dyDescent="0.25">
      <c r="A8" s="8"/>
      <c r="B8" s="21"/>
      <c r="C8" s="2"/>
      <c r="D8" s="21"/>
      <c r="E8" s="27"/>
      <c r="F8" s="9"/>
    </row>
    <row r="9" spans="1:6" x14ac:dyDescent="0.25">
      <c r="A9" s="3" t="s">
        <v>6</v>
      </c>
      <c r="B9" s="22">
        <v>33967557.030000001</v>
      </c>
      <c r="C9" s="15"/>
      <c r="D9" s="22"/>
      <c r="E9" s="28"/>
      <c r="F9" s="4"/>
    </row>
    <row r="10" spans="1:6" x14ac:dyDescent="0.25">
      <c r="A10" s="5" t="s">
        <v>7</v>
      </c>
      <c r="B10" s="21">
        <v>16959641.760000002</v>
      </c>
      <c r="C10" s="7"/>
      <c r="D10" s="20"/>
      <c r="E10" s="26"/>
      <c r="F10" s="6"/>
    </row>
    <row r="11" spans="1:6" x14ac:dyDescent="0.25">
      <c r="A11" s="5"/>
      <c r="B11" s="20">
        <f>B9-B10</f>
        <v>17007915.27</v>
      </c>
      <c r="C11" s="7">
        <v>258154.55</v>
      </c>
      <c r="D11" s="20">
        <f>C11/4</f>
        <v>64538.637499999997</v>
      </c>
      <c r="E11" s="26">
        <f>D11*100/B11</f>
        <v>0.37946236487806773</v>
      </c>
      <c r="F11" s="6"/>
    </row>
    <row r="12" spans="1:6" x14ac:dyDescent="0.25">
      <c r="A12" s="8"/>
      <c r="B12" s="21"/>
      <c r="C12" s="2"/>
      <c r="D12" s="21"/>
      <c r="E12" s="27"/>
      <c r="F12" s="9"/>
    </row>
    <row r="13" spans="1:6" x14ac:dyDescent="0.25">
      <c r="A13" s="3" t="s">
        <v>8</v>
      </c>
      <c r="B13" s="22">
        <v>37697944.619999997</v>
      </c>
      <c r="C13" s="15">
        <v>1403621.83</v>
      </c>
      <c r="D13" s="22">
        <f>C13/4</f>
        <v>350905.45750000002</v>
      </c>
      <c r="E13" s="28">
        <f>D13*100/B13</f>
        <v>0.93083445539848642</v>
      </c>
      <c r="F13" s="4"/>
    </row>
    <row r="14" spans="1:6" x14ac:dyDescent="0.25">
      <c r="A14" s="8"/>
      <c r="B14" s="21"/>
      <c r="C14" s="2"/>
      <c r="D14" s="21"/>
      <c r="E14" s="27"/>
      <c r="F14" s="9"/>
    </row>
    <row r="15" spans="1:6" x14ac:dyDescent="0.25">
      <c r="A15" s="3" t="s">
        <v>12</v>
      </c>
      <c r="B15" s="22">
        <v>11516073.68</v>
      </c>
      <c r="C15" s="15">
        <v>252166.06</v>
      </c>
      <c r="D15" s="22">
        <f>C15/4</f>
        <v>63041.514999999999</v>
      </c>
      <c r="E15" s="28">
        <f>D15*100/B15</f>
        <v>0.54742194911000264</v>
      </c>
      <c r="F15" s="4"/>
    </row>
    <row r="16" spans="1:6" x14ac:dyDescent="0.25">
      <c r="A16" s="8"/>
      <c r="B16" s="21"/>
      <c r="C16" s="2"/>
      <c r="D16" s="21"/>
      <c r="E16" s="27"/>
      <c r="F16" s="9"/>
    </row>
    <row r="17" spans="1:6" x14ac:dyDescent="0.25">
      <c r="A17" s="3" t="s">
        <v>13</v>
      </c>
      <c r="B17" s="22">
        <v>6862233.8499999996</v>
      </c>
      <c r="C17" s="15">
        <v>241731.74</v>
      </c>
      <c r="D17" s="22">
        <f>C17/4</f>
        <v>60432.934999999998</v>
      </c>
      <c r="E17" s="28">
        <f>D17*100/B17</f>
        <v>0.88065980147266476</v>
      </c>
      <c r="F17" s="4"/>
    </row>
    <row r="18" spans="1:6" x14ac:dyDescent="0.25">
      <c r="A18" s="8"/>
      <c r="B18" s="21"/>
      <c r="C18" s="2"/>
      <c r="D18" s="21"/>
      <c r="E18" s="27"/>
      <c r="F18" s="9"/>
    </row>
    <row r="19" spans="1:6" x14ac:dyDescent="0.25">
      <c r="A19" s="3" t="s">
        <v>14</v>
      </c>
      <c r="B19" s="22">
        <v>4645099.62</v>
      </c>
      <c r="C19" s="15">
        <v>10434.32</v>
      </c>
      <c r="D19" s="22">
        <f>C19/4</f>
        <v>2608.58</v>
      </c>
      <c r="E19" s="28">
        <f>D19*100/B19</f>
        <v>5.6157676118903127E-2</v>
      </c>
      <c r="F19" s="4"/>
    </row>
    <row r="20" spans="1:6" x14ac:dyDescent="0.25">
      <c r="A20" s="8"/>
      <c r="B20" s="21"/>
      <c r="C20" s="2"/>
      <c r="D20" s="21"/>
      <c r="E20" s="27"/>
      <c r="F20" s="9"/>
    </row>
    <row r="21" spans="1:6" x14ac:dyDescent="0.25">
      <c r="A21" s="3" t="s">
        <v>9</v>
      </c>
      <c r="B21" s="22">
        <v>3332023.8</v>
      </c>
      <c r="C21" s="15"/>
      <c r="D21" s="22"/>
      <c r="E21" s="28"/>
      <c r="F21" s="4"/>
    </row>
    <row r="22" spans="1:6" x14ac:dyDescent="0.25">
      <c r="A22" s="5" t="s">
        <v>10</v>
      </c>
      <c r="B22" s="20">
        <v>0</v>
      </c>
      <c r="C22" s="7"/>
      <c r="D22" s="20"/>
      <c r="E22" s="26"/>
      <c r="F22" s="6"/>
    </row>
    <row r="23" spans="1:6" x14ac:dyDescent="0.25">
      <c r="A23" s="5" t="s">
        <v>17</v>
      </c>
      <c r="B23" s="20">
        <v>0</v>
      </c>
      <c r="C23" s="7"/>
      <c r="D23" s="20"/>
      <c r="E23" s="26"/>
      <c r="F23" s="6"/>
    </row>
    <row r="24" spans="1:6" x14ac:dyDescent="0.25">
      <c r="A24" s="5" t="s">
        <v>11</v>
      </c>
      <c r="B24" s="21">
        <v>0</v>
      </c>
      <c r="C24" s="7"/>
      <c r="D24" s="20"/>
      <c r="E24" s="26"/>
      <c r="F24" s="6"/>
    </row>
    <row r="25" spans="1:6" x14ac:dyDescent="0.25">
      <c r="A25" s="5"/>
      <c r="B25" s="20">
        <f>B21-B22-B23-B24</f>
        <v>3332023.8</v>
      </c>
      <c r="C25" s="7">
        <v>160350</v>
      </c>
      <c r="D25" s="20">
        <f>C25/4</f>
        <v>40087.5</v>
      </c>
      <c r="E25" s="26">
        <f>D25*100/B25</f>
        <v>1.2030976489423635</v>
      </c>
      <c r="F25" s="6"/>
    </row>
    <row r="26" spans="1:6" x14ac:dyDescent="0.25">
      <c r="A26" s="8"/>
      <c r="B26" s="21"/>
      <c r="C26" s="2"/>
      <c r="D26" s="21"/>
      <c r="E26" s="27"/>
      <c r="F26" s="9"/>
    </row>
    <row r="27" spans="1:6" x14ac:dyDescent="0.25">
      <c r="A27" s="5" t="s">
        <v>15</v>
      </c>
      <c r="B27" s="20">
        <v>8552</v>
      </c>
      <c r="C27" s="7">
        <v>279539.76</v>
      </c>
      <c r="D27" s="20">
        <f>C27/4</f>
        <v>69884.94</v>
      </c>
      <c r="E27" s="26">
        <f>D27*100/B27</f>
        <v>817.17656688493923</v>
      </c>
      <c r="F27" s="6"/>
    </row>
    <row r="28" spans="1:6" x14ac:dyDescent="0.25">
      <c r="A28" s="8"/>
      <c r="B28" s="23"/>
      <c r="C28" s="1"/>
      <c r="D28" s="23"/>
      <c r="E28" s="23"/>
      <c r="F28" s="9"/>
    </row>
  </sheetData>
  <mergeCells count="2">
    <mergeCell ref="A1:F1"/>
    <mergeCell ref="C4:D4"/>
  </mergeCells>
  <pageMargins left="0.9055118110236221" right="0.51181102362204722" top="0.78740157480314965" bottom="0.78740157480314965" header="0.31496062992125984" footer="0.31496062992125984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E25" sqref="E25"/>
    </sheetView>
  </sheetViews>
  <sheetFormatPr baseColWidth="10" defaultRowHeight="15" x14ac:dyDescent="0.25"/>
  <cols>
    <col min="1" max="1" width="50.5703125" customWidth="1"/>
    <col min="2" max="2" width="18.42578125" customWidth="1"/>
    <col min="3" max="3" width="15.85546875" customWidth="1"/>
    <col min="4" max="4" width="16" customWidth="1"/>
    <col min="5" max="5" width="13" customWidth="1"/>
    <col min="6" max="6" width="13.7109375" customWidth="1"/>
    <col min="7" max="7" width="19.140625" customWidth="1"/>
  </cols>
  <sheetData>
    <row r="1" spans="1:6" ht="18.75" x14ac:dyDescent="0.3">
      <c r="A1" s="49" t="s">
        <v>19</v>
      </c>
      <c r="B1" s="49"/>
      <c r="C1" s="49"/>
      <c r="D1" s="49"/>
      <c r="E1" s="49"/>
      <c r="F1" s="49"/>
    </row>
    <row r="3" spans="1:6" ht="15.75" thickBot="1" x14ac:dyDescent="0.3"/>
    <row r="4" spans="1:6" x14ac:dyDescent="0.25">
      <c r="A4" s="10"/>
      <c r="B4" s="16" t="s">
        <v>3</v>
      </c>
      <c r="C4" s="47" t="s">
        <v>4</v>
      </c>
      <c r="D4" s="48"/>
      <c r="E4" s="24" t="s">
        <v>2</v>
      </c>
      <c r="F4" s="11"/>
    </row>
    <row r="5" spans="1:6" x14ac:dyDescent="0.25">
      <c r="A5" s="12"/>
      <c r="B5" s="17"/>
      <c r="C5" s="18" t="s">
        <v>16</v>
      </c>
      <c r="D5" s="29" t="s">
        <v>1</v>
      </c>
      <c r="E5" s="25"/>
      <c r="F5" s="13"/>
    </row>
    <row r="6" spans="1:6" x14ac:dyDescent="0.25">
      <c r="A6" s="3"/>
      <c r="B6" s="19"/>
      <c r="C6" s="14"/>
      <c r="D6" s="19"/>
      <c r="E6" s="19"/>
      <c r="F6" s="4"/>
    </row>
    <row r="7" spans="1:6" x14ac:dyDescent="0.25">
      <c r="A7" s="5" t="s">
        <v>5</v>
      </c>
      <c r="B7" s="20">
        <v>28048291.039999999</v>
      </c>
      <c r="C7" s="7">
        <v>774976.2</v>
      </c>
      <c r="D7" s="20">
        <f>C7/4</f>
        <v>193744.05</v>
      </c>
      <c r="E7" s="26">
        <f>D7*100/B7</f>
        <v>0.69075171005498814</v>
      </c>
      <c r="F7" s="6"/>
    </row>
    <row r="8" spans="1:6" x14ac:dyDescent="0.25">
      <c r="A8" s="8"/>
      <c r="B8" s="21"/>
      <c r="C8" s="2"/>
      <c r="D8" s="21"/>
      <c r="E8" s="27"/>
      <c r="F8" s="9"/>
    </row>
    <row r="9" spans="1:6" x14ac:dyDescent="0.25">
      <c r="A9" s="3" t="s">
        <v>6</v>
      </c>
      <c r="B9" s="22">
        <v>31580728.199999999</v>
      </c>
      <c r="C9" s="15"/>
      <c r="D9" s="22"/>
      <c r="E9" s="28"/>
      <c r="F9" s="4"/>
    </row>
    <row r="10" spans="1:6" x14ac:dyDescent="0.25">
      <c r="A10" s="5" t="s">
        <v>7</v>
      </c>
      <c r="B10" s="21">
        <v>16057838.67</v>
      </c>
      <c r="C10" s="7"/>
      <c r="D10" s="20"/>
      <c r="E10" s="26"/>
      <c r="F10" s="6"/>
    </row>
    <row r="11" spans="1:6" x14ac:dyDescent="0.25">
      <c r="A11" s="5"/>
      <c r="B11" s="20">
        <f>B9-B10</f>
        <v>15522889.529999999</v>
      </c>
      <c r="C11" s="7">
        <v>337641.07</v>
      </c>
      <c r="D11" s="20">
        <f>C11/4</f>
        <v>84410.267500000002</v>
      </c>
      <c r="E11" s="26">
        <f>D11*100/B11</f>
        <v>0.54377934814820528</v>
      </c>
      <c r="F11" s="6"/>
    </row>
    <row r="12" spans="1:6" x14ac:dyDescent="0.25">
      <c r="A12" s="8"/>
      <c r="B12" s="21"/>
      <c r="C12" s="2"/>
      <c r="D12" s="21"/>
      <c r="E12" s="27"/>
      <c r="F12" s="9"/>
    </row>
    <row r="13" spans="1:6" x14ac:dyDescent="0.25">
      <c r="A13" s="3" t="s">
        <v>8</v>
      </c>
      <c r="B13" s="22">
        <v>35040301.020000003</v>
      </c>
      <c r="C13" s="15">
        <v>1300663.04</v>
      </c>
      <c r="D13" s="22">
        <f>C13/4</f>
        <v>325165.76</v>
      </c>
      <c r="E13" s="28">
        <f>D13*100/B13</f>
        <v>0.92797650286852462</v>
      </c>
      <c r="F13" s="4"/>
    </row>
    <row r="14" spans="1:6" x14ac:dyDescent="0.25">
      <c r="A14" s="8"/>
      <c r="B14" s="21"/>
      <c r="C14" s="2"/>
      <c r="D14" s="21"/>
      <c r="E14" s="27"/>
      <c r="F14" s="9"/>
    </row>
    <row r="15" spans="1:6" x14ac:dyDescent="0.25">
      <c r="A15" s="3" t="s">
        <v>12</v>
      </c>
      <c r="B15" s="22">
        <v>11544657.65</v>
      </c>
      <c r="C15" s="15">
        <v>67046.13</v>
      </c>
      <c r="D15" s="22">
        <f>C15/4</f>
        <v>16761.532500000001</v>
      </c>
      <c r="E15" s="28">
        <f>D15*100/B15</f>
        <v>0.14518864922772309</v>
      </c>
      <c r="F15" s="4"/>
    </row>
    <row r="16" spans="1:6" x14ac:dyDescent="0.25">
      <c r="A16" s="8"/>
      <c r="B16" s="21"/>
      <c r="C16" s="2"/>
      <c r="D16" s="21"/>
      <c r="E16" s="27"/>
      <c r="F16" s="9"/>
    </row>
    <row r="17" spans="1:6" x14ac:dyDescent="0.25">
      <c r="A17" s="3" t="s">
        <v>13</v>
      </c>
      <c r="B17" s="22">
        <v>13224882.82</v>
      </c>
      <c r="C17" s="15">
        <v>166224.74</v>
      </c>
      <c r="D17" s="22">
        <f>C17/4</f>
        <v>41556.184999999998</v>
      </c>
      <c r="E17" s="28">
        <f>D17*100/B17</f>
        <v>0.31422724545547237</v>
      </c>
      <c r="F17" s="4"/>
    </row>
    <row r="18" spans="1:6" x14ac:dyDescent="0.25">
      <c r="A18" s="8"/>
      <c r="B18" s="21"/>
      <c r="C18" s="2"/>
      <c r="D18" s="21"/>
      <c r="E18" s="27"/>
      <c r="F18" s="9"/>
    </row>
    <row r="19" spans="1:6" x14ac:dyDescent="0.25">
      <c r="A19" s="3" t="s">
        <v>14</v>
      </c>
      <c r="B19" s="22">
        <v>-1569901.24</v>
      </c>
      <c r="C19" s="15">
        <v>-99178.61</v>
      </c>
      <c r="D19" s="22">
        <f>C19/4</f>
        <v>-24794.6525</v>
      </c>
      <c r="E19" s="28">
        <f>D19*100/B19</f>
        <v>1.5793765791279966</v>
      </c>
      <c r="F19" s="4"/>
    </row>
    <row r="20" spans="1:6" x14ac:dyDescent="0.25">
      <c r="A20" s="8"/>
      <c r="B20" s="21"/>
      <c r="C20" s="2"/>
      <c r="D20" s="21"/>
      <c r="E20" s="27"/>
      <c r="F20" s="9"/>
    </row>
    <row r="21" spans="1:6" x14ac:dyDescent="0.25">
      <c r="A21" s="3" t="s">
        <v>9</v>
      </c>
      <c r="B21" s="22">
        <v>3076102.94</v>
      </c>
      <c r="C21" s="15"/>
      <c r="D21" s="22"/>
      <c r="E21" s="28"/>
      <c r="F21" s="4"/>
    </row>
    <row r="22" spans="1:6" x14ac:dyDescent="0.25">
      <c r="A22" s="5" t="s">
        <v>10</v>
      </c>
      <c r="B22" s="20">
        <v>2856272</v>
      </c>
      <c r="C22" s="7"/>
      <c r="D22" s="20"/>
      <c r="E22" s="26"/>
      <c r="F22" s="6"/>
    </row>
    <row r="23" spans="1:6" x14ac:dyDescent="0.25">
      <c r="A23" s="5" t="s">
        <v>17</v>
      </c>
      <c r="B23" s="20">
        <v>0</v>
      </c>
      <c r="C23" s="7"/>
      <c r="D23" s="20"/>
      <c r="E23" s="26"/>
      <c r="F23" s="6"/>
    </row>
    <row r="24" spans="1:6" x14ac:dyDescent="0.25">
      <c r="A24" s="5" t="s">
        <v>11</v>
      </c>
      <c r="B24" s="21">
        <v>113993.62</v>
      </c>
      <c r="C24" s="7"/>
      <c r="D24" s="20"/>
      <c r="E24" s="26"/>
      <c r="F24" s="6"/>
    </row>
    <row r="25" spans="1:6" x14ac:dyDescent="0.25">
      <c r="A25" s="5"/>
      <c r="B25" s="20">
        <f>B21-B22-B23-B24</f>
        <v>105837.31999999995</v>
      </c>
      <c r="C25" s="7">
        <v>161650</v>
      </c>
      <c r="D25" s="20">
        <f>C25/4</f>
        <v>40412.5</v>
      </c>
      <c r="E25" s="26">
        <f>D25*100/B25</f>
        <v>38.183601020887544</v>
      </c>
      <c r="F25" s="6"/>
    </row>
    <row r="26" spans="1:6" x14ac:dyDescent="0.25">
      <c r="A26" s="8"/>
      <c r="B26" s="21"/>
      <c r="C26" s="2"/>
      <c r="D26" s="21"/>
      <c r="E26" s="27"/>
      <c r="F26" s="9"/>
    </row>
    <row r="27" spans="1:6" x14ac:dyDescent="0.25">
      <c r="A27" s="5" t="s">
        <v>15</v>
      </c>
      <c r="B27" s="20">
        <v>8552</v>
      </c>
      <c r="C27" s="7">
        <v>175339.27</v>
      </c>
      <c r="D27" s="20">
        <f>C27/4</f>
        <v>43834.817499999997</v>
      </c>
      <c r="E27" s="26">
        <f>D27*100/B27</f>
        <v>512.56802502338633</v>
      </c>
      <c r="F27" s="6"/>
    </row>
    <row r="28" spans="1:6" x14ac:dyDescent="0.25">
      <c r="A28" s="8"/>
      <c r="B28" s="23"/>
      <c r="C28" s="1"/>
      <c r="D28" s="23"/>
      <c r="E28" s="23"/>
      <c r="F28" s="9"/>
    </row>
  </sheetData>
  <mergeCells count="2">
    <mergeCell ref="A1:F1"/>
    <mergeCell ref="C4:D4"/>
  </mergeCells>
  <pageMargins left="0.9055118110236221" right="0.51181102362204722" top="0.78740157480314965" bottom="0.78740157480314965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B14" sqref="B14"/>
    </sheetView>
  </sheetViews>
  <sheetFormatPr baseColWidth="10" defaultRowHeight="15" x14ac:dyDescent="0.25"/>
  <cols>
    <col min="1" max="1" width="50.5703125" customWidth="1"/>
    <col min="2" max="2" width="18.42578125" customWidth="1"/>
    <col min="3" max="3" width="15.85546875" customWidth="1"/>
    <col min="4" max="4" width="16" customWidth="1"/>
    <col min="5" max="5" width="13" customWidth="1"/>
    <col min="6" max="6" width="13.7109375" customWidth="1"/>
    <col min="7" max="7" width="19.140625" customWidth="1"/>
  </cols>
  <sheetData>
    <row r="1" spans="1:6" ht="18.75" x14ac:dyDescent="0.3">
      <c r="A1" s="49" t="s">
        <v>20</v>
      </c>
      <c r="B1" s="49"/>
      <c r="C1" s="49"/>
      <c r="D1" s="49"/>
      <c r="E1" s="49"/>
      <c r="F1" s="49"/>
    </row>
    <row r="3" spans="1:6" ht="15.75" thickBot="1" x14ac:dyDescent="0.3"/>
    <row r="4" spans="1:6" x14ac:dyDescent="0.25">
      <c r="A4" s="10"/>
      <c r="B4" s="16" t="s">
        <v>3</v>
      </c>
      <c r="C4" s="47" t="s">
        <v>4</v>
      </c>
      <c r="D4" s="48"/>
      <c r="E4" s="24" t="s">
        <v>2</v>
      </c>
      <c r="F4" s="11"/>
    </row>
    <row r="5" spans="1:6" x14ac:dyDescent="0.25">
      <c r="A5" s="12"/>
      <c r="B5" s="17"/>
      <c r="C5" s="18" t="s">
        <v>16</v>
      </c>
      <c r="D5" s="29" t="s">
        <v>1</v>
      </c>
      <c r="E5" s="25"/>
      <c r="F5" s="13"/>
    </row>
    <row r="6" spans="1:6" x14ac:dyDescent="0.25">
      <c r="A6" s="3"/>
      <c r="B6" s="19"/>
      <c r="C6" s="14"/>
      <c r="D6" s="19"/>
      <c r="E6" s="19"/>
      <c r="F6" s="4"/>
    </row>
    <row r="7" spans="1:6" x14ac:dyDescent="0.25">
      <c r="A7" s="5" t="s">
        <v>5</v>
      </c>
      <c r="B7" s="20">
        <v>28029944.510000002</v>
      </c>
      <c r="C7" s="7">
        <v>762370.2</v>
      </c>
      <c r="D7" s="20">
        <f>C7/4</f>
        <v>190592.55</v>
      </c>
      <c r="E7" s="26">
        <f>D7*100/B7</f>
        <v>0.67996049700349548</v>
      </c>
      <c r="F7" s="6"/>
    </row>
    <row r="8" spans="1:6" x14ac:dyDescent="0.25">
      <c r="A8" s="8"/>
      <c r="B8" s="21"/>
      <c r="C8" s="2"/>
      <c r="D8" s="21"/>
      <c r="E8" s="27"/>
      <c r="F8" s="9"/>
    </row>
    <row r="9" spans="1:6" x14ac:dyDescent="0.25">
      <c r="A9" s="3" t="s">
        <v>6</v>
      </c>
      <c r="B9" s="22">
        <v>28597829.75</v>
      </c>
      <c r="C9" s="15"/>
      <c r="D9" s="22"/>
      <c r="E9" s="28"/>
      <c r="F9" s="4"/>
    </row>
    <row r="10" spans="1:6" x14ac:dyDescent="0.25">
      <c r="A10" s="5" t="s">
        <v>7</v>
      </c>
      <c r="B10" s="21">
        <v>15187348.890000001</v>
      </c>
      <c r="C10" s="7"/>
      <c r="D10" s="20"/>
      <c r="E10" s="26"/>
      <c r="F10" s="6"/>
    </row>
    <row r="11" spans="1:6" x14ac:dyDescent="0.25">
      <c r="A11" s="5"/>
      <c r="B11" s="20">
        <f>B9-B10</f>
        <v>13410480.859999999</v>
      </c>
      <c r="C11" s="7">
        <v>322275.33</v>
      </c>
      <c r="D11" s="20">
        <f>C11/4</f>
        <v>80568.832500000004</v>
      </c>
      <c r="E11" s="26">
        <f>D11*100/B11</f>
        <v>0.60079003386311092</v>
      </c>
      <c r="F11" s="6"/>
    </row>
    <row r="12" spans="1:6" x14ac:dyDescent="0.25">
      <c r="A12" s="8"/>
      <c r="B12" s="21"/>
      <c r="C12" s="2"/>
      <c r="D12" s="21"/>
      <c r="E12" s="27"/>
      <c r="F12" s="9"/>
    </row>
    <row r="13" spans="1:6" x14ac:dyDescent="0.25">
      <c r="A13" s="3" t="s">
        <v>8</v>
      </c>
      <c r="B13" s="22">
        <v>32371498.100000001</v>
      </c>
      <c r="C13" s="15">
        <v>1280348.82</v>
      </c>
      <c r="D13" s="22">
        <f>C13/4</f>
        <v>320087.20500000002</v>
      </c>
      <c r="E13" s="28">
        <f>D13*100/B13</f>
        <v>0.988793302093115</v>
      </c>
      <c r="F13" s="4"/>
    </row>
    <row r="14" spans="1:6" x14ac:dyDescent="0.25">
      <c r="A14" s="8"/>
      <c r="B14" s="21"/>
      <c r="C14" s="2"/>
      <c r="D14" s="21"/>
      <c r="E14" s="27"/>
      <c r="F14" s="9"/>
    </row>
    <row r="15" spans="1:6" x14ac:dyDescent="0.25">
      <c r="A15" s="3" t="s">
        <v>12</v>
      </c>
      <c r="B15" s="22">
        <v>8789347.6600000001</v>
      </c>
      <c r="C15" s="15">
        <v>6976.22</v>
      </c>
      <c r="D15" s="22">
        <f>C15/4</f>
        <v>1744.0550000000001</v>
      </c>
      <c r="E15" s="28">
        <f>D15*100/B15</f>
        <v>1.9842826424276407E-2</v>
      </c>
      <c r="F15" s="4"/>
    </row>
    <row r="16" spans="1:6" x14ac:dyDescent="0.25">
      <c r="A16" s="8"/>
      <c r="B16" s="21"/>
      <c r="C16" s="2"/>
      <c r="D16" s="21"/>
      <c r="E16" s="27"/>
      <c r="F16" s="9"/>
    </row>
    <row r="17" spans="1:6" x14ac:dyDescent="0.25">
      <c r="A17" s="3" t="s">
        <v>13</v>
      </c>
      <c r="B17" s="22">
        <v>10998912.23</v>
      </c>
      <c r="C17" s="15">
        <v>127341.96</v>
      </c>
      <c r="D17" s="22">
        <f>C17/4</f>
        <v>31835.49</v>
      </c>
      <c r="E17" s="28">
        <f>D17*100/B17</f>
        <v>0.28944216786426707</v>
      </c>
      <c r="F17" s="4"/>
    </row>
    <row r="18" spans="1:6" x14ac:dyDescent="0.25">
      <c r="A18" s="8"/>
      <c r="B18" s="21"/>
      <c r="C18" s="2"/>
      <c r="D18" s="21"/>
      <c r="E18" s="27"/>
      <c r="F18" s="9"/>
    </row>
    <row r="19" spans="1:6" x14ac:dyDescent="0.25">
      <c r="A19" s="3" t="s">
        <v>14</v>
      </c>
      <c r="B19" s="22">
        <v>-2112408.67</v>
      </c>
      <c r="C19" s="15">
        <v>-120365.74</v>
      </c>
      <c r="D19" s="22">
        <f>C19/4</f>
        <v>-30091.435000000001</v>
      </c>
      <c r="E19" s="28">
        <f>D19*100/B19</f>
        <v>1.4245082131763831</v>
      </c>
      <c r="F19" s="4"/>
    </row>
    <row r="20" spans="1:6" x14ac:dyDescent="0.25">
      <c r="A20" s="8"/>
      <c r="B20" s="21"/>
      <c r="C20" s="2" t="s">
        <v>21</v>
      </c>
      <c r="D20" s="21"/>
      <c r="E20" s="27"/>
      <c r="F20" s="9"/>
    </row>
    <row r="21" spans="1:6" x14ac:dyDescent="0.25">
      <c r="A21" s="3" t="s">
        <v>9</v>
      </c>
      <c r="B21" s="22">
        <v>3555271.7</v>
      </c>
      <c r="C21" s="15"/>
      <c r="D21" s="22"/>
      <c r="E21" s="28"/>
      <c r="F21" s="4"/>
    </row>
    <row r="22" spans="1:6" x14ac:dyDescent="0.25">
      <c r="A22" s="5" t="s">
        <v>10</v>
      </c>
      <c r="B22" s="20">
        <v>3057354</v>
      </c>
      <c r="C22" s="7"/>
      <c r="D22" s="20"/>
      <c r="E22" s="26"/>
      <c r="F22" s="6"/>
    </row>
    <row r="23" spans="1:6" x14ac:dyDescent="0.25">
      <c r="A23" s="5" t="s">
        <v>17</v>
      </c>
      <c r="B23" s="20">
        <v>0</v>
      </c>
      <c r="C23" s="7"/>
      <c r="D23" s="20"/>
      <c r="E23" s="26"/>
      <c r="F23" s="6"/>
    </row>
    <row r="24" spans="1:6" x14ac:dyDescent="0.25">
      <c r="A24" s="5" t="s">
        <v>11</v>
      </c>
      <c r="B24" s="21">
        <v>38136.769999999997</v>
      </c>
      <c r="C24" s="7"/>
      <c r="D24" s="20"/>
      <c r="E24" s="26"/>
      <c r="F24" s="6"/>
    </row>
    <row r="25" spans="1:6" x14ac:dyDescent="0.25">
      <c r="A25" s="5"/>
      <c r="B25" s="20">
        <f>B21-B22-B23-B24</f>
        <v>459780.93000000017</v>
      </c>
      <c r="C25" s="7">
        <v>169250</v>
      </c>
      <c r="D25" s="20">
        <f>C25/4</f>
        <v>42312.5</v>
      </c>
      <c r="E25" s="26">
        <f>D25*100/B25</f>
        <v>9.2027522759588969</v>
      </c>
      <c r="F25" s="6"/>
    </row>
    <row r="26" spans="1:6" x14ac:dyDescent="0.25">
      <c r="A26" s="8"/>
      <c r="B26" s="21"/>
      <c r="C26" s="2"/>
      <c r="D26" s="21"/>
      <c r="E26" s="27"/>
      <c r="F26" s="9"/>
    </row>
    <row r="27" spans="1:6" x14ac:dyDescent="0.25">
      <c r="A27" s="5" t="s">
        <v>15</v>
      </c>
      <c r="B27" s="20">
        <v>8389.2999999999993</v>
      </c>
      <c r="C27" s="7">
        <v>16500</v>
      </c>
      <c r="D27" s="20">
        <f>C27/4</f>
        <v>4125</v>
      </c>
      <c r="E27" s="26">
        <f>D27*100/B27</f>
        <v>49.169775785822424</v>
      </c>
      <c r="F27" s="6"/>
    </row>
    <row r="28" spans="1:6" x14ac:dyDescent="0.25">
      <c r="A28" s="8"/>
      <c r="B28" s="23"/>
      <c r="C28" s="1"/>
      <c r="D28" s="23"/>
      <c r="E28" s="23"/>
      <c r="F28" s="9"/>
    </row>
  </sheetData>
  <mergeCells count="2">
    <mergeCell ref="A1:F1"/>
    <mergeCell ref="C4:D4"/>
  </mergeCells>
  <pageMargins left="0.9055118110236221" right="0.51181102362204722" top="0.78740157480314965" bottom="0.78740157480314965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E31" sqref="E31"/>
    </sheetView>
  </sheetViews>
  <sheetFormatPr baseColWidth="10" defaultRowHeight="15" x14ac:dyDescent="0.25"/>
  <cols>
    <col min="1" max="1" width="50.5703125" customWidth="1"/>
    <col min="2" max="2" width="18.42578125" customWidth="1"/>
    <col min="3" max="3" width="15.85546875" customWidth="1"/>
    <col min="4" max="4" width="16" customWidth="1"/>
    <col min="5" max="5" width="13" customWidth="1"/>
    <col min="6" max="6" width="13.7109375" customWidth="1"/>
    <col min="7" max="7" width="19.140625" customWidth="1"/>
  </cols>
  <sheetData>
    <row r="1" spans="1:6" ht="18.75" x14ac:dyDescent="0.3">
      <c r="A1" s="49" t="s">
        <v>22</v>
      </c>
      <c r="B1" s="49"/>
      <c r="C1" s="49"/>
      <c r="D1" s="49"/>
      <c r="E1" s="49"/>
      <c r="F1" s="49"/>
    </row>
    <row r="3" spans="1:6" ht="15.75" thickBot="1" x14ac:dyDescent="0.3"/>
    <row r="4" spans="1:6" x14ac:dyDescent="0.25">
      <c r="A4" s="10"/>
      <c r="B4" s="16" t="s">
        <v>3</v>
      </c>
      <c r="C4" s="47" t="s">
        <v>4</v>
      </c>
      <c r="D4" s="48"/>
      <c r="E4" s="24" t="s">
        <v>2</v>
      </c>
      <c r="F4" s="11"/>
    </row>
    <row r="5" spans="1:6" x14ac:dyDescent="0.25">
      <c r="A5" s="12"/>
      <c r="B5" s="17"/>
      <c r="C5" s="18" t="s">
        <v>16</v>
      </c>
      <c r="D5" s="29" t="s">
        <v>1</v>
      </c>
      <c r="E5" s="25"/>
      <c r="F5" s="13"/>
    </row>
    <row r="6" spans="1:6" x14ac:dyDescent="0.25">
      <c r="A6" s="3"/>
      <c r="B6" s="19"/>
      <c r="C6" s="14"/>
      <c r="D6" s="19"/>
      <c r="E6" s="19"/>
      <c r="F6" s="4"/>
    </row>
    <row r="7" spans="1:6" x14ac:dyDescent="0.25">
      <c r="A7" s="5" t="s">
        <v>5</v>
      </c>
      <c r="B7" s="20">
        <v>27609791.5</v>
      </c>
      <c r="C7" s="7">
        <v>714877.2</v>
      </c>
      <c r="D7" s="20">
        <f>C7/4</f>
        <v>178719.3</v>
      </c>
      <c r="E7" s="26">
        <f>D7*100/B7</f>
        <v>0.64730405515738865</v>
      </c>
      <c r="F7" s="6"/>
    </row>
    <row r="8" spans="1:6" x14ac:dyDescent="0.25">
      <c r="A8" s="8"/>
      <c r="B8" s="21"/>
      <c r="C8" s="2"/>
      <c r="D8" s="21"/>
      <c r="E8" s="27"/>
      <c r="F8" s="9"/>
    </row>
    <row r="9" spans="1:6" x14ac:dyDescent="0.25">
      <c r="A9" s="3" t="s">
        <v>6</v>
      </c>
      <c r="B9" s="22">
        <v>28202331.379999999</v>
      </c>
      <c r="C9" s="15"/>
      <c r="D9" s="22"/>
      <c r="E9" s="28"/>
      <c r="F9" s="4"/>
    </row>
    <row r="10" spans="1:6" x14ac:dyDescent="0.25">
      <c r="A10" s="5" t="s">
        <v>7</v>
      </c>
      <c r="B10" s="21">
        <v>14335004.300000001</v>
      </c>
      <c r="C10" s="7"/>
      <c r="D10" s="20"/>
      <c r="E10" s="26"/>
      <c r="F10" s="6"/>
    </row>
    <row r="11" spans="1:6" x14ac:dyDescent="0.25">
      <c r="A11" s="5"/>
      <c r="B11" s="20">
        <f>B9-B10</f>
        <v>13867327.079999998</v>
      </c>
      <c r="C11" s="7">
        <v>399218.19</v>
      </c>
      <c r="D11" s="20">
        <f>C11/4</f>
        <v>99804.547500000001</v>
      </c>
      <c r="E11" s="26">
        <f>D11*100/B11</f>
        <v>0.71971005604924421</v>
      </c>
      <c r="F11" s="6"/>
    </row>
    <row r="12" spans="1:6" x14ac:dyDescent="0.25">
      <c r="A12" s="8"/>
      <c r="B12" s="21"/>
      <c r="C12" s="2"/>
      <c r="D12" s="21"/>
      <c r="E12" s="27"/>
      <c r="F12" s="9"/>
    </row>
    <row r="13" spans="1:6" x14ac:dyDescent="0.25">
      <c r="A13" s="3" t="s">
        <v>8</v>
      </c>
      <c r="B13" s="22">
        <v>32786694.149999999</v>
      </c>
      <c r="C13" s="15">
        <v>1213082.8999999999</v>
      </c>
      <c r="D13" s="22">
        <f>C13/4</f>
        <v>303270.72499999998</v>
      </c>
      <c r="E13" s="28">
        <f>D13*100/B13</f>
        <v>0.92498110243298193</v>
      </c>
      <c r="F13" s="4"/>
    </row>
    <row r="14" spans="1:6" x14ac:dyDescent="0.25">
      <c r="A14" s="8"/>
      <c r="B14" s="21"/>
      <c r="C14" s="2"/>
      <c r="D14" s="21"/>
      <c r="E14" s="27"/>
      <c r="F14" s="9"/>
    </row>
    <row r="15" spans="1:6" x14ac:dyDescent="0.25">
      <c r="A15" s="3" t="s">
        <v>12</v>
      </c>
      <c r="B15" s="22">
        <v>10426563.75</v>
      </c>
      <c r="C15" s="15">
        <v>125138.61</v>
      </c>
      <c r="D15" s="22">
        <f>C15/4</f>
        <v>31284.6525</v>
      </c>
      <c r="E15" s="28">
        <f>D15*100/B15</f>
        <v>0.30004758279063898</v>
      </c>
      <c r="F15" s="4"/>
    </row>
    <row r="16" spans="1:6" x14ac:dyDescent="0.25">
      <c r="A16" s="8"/>
      <c r="B16" s="21"/>
      <c r="C16" s="2"/>
      <c r="D16" s="21"/>
      <c r="E16" s="27"/>
      <c r="F16" s="9"/>
    </row>
    <row r="17" spans="1:6" x14ac:dyDescent="0.25">
      <c r="A17" s="3" t="s">
        <v>13</v>
      </c>
      <c r="B17" s="22">
        <v>10242758.98</v>
      </c>
      <c r="C17" s="15">
        <v>158195.75</v>
      </c>
      <c r="D17" s="22">
        <f>C17/4</f>
        <v>39548.9375</v>
      </c>
      <c r="E17" s="28">
        <f>D17*100/B17</f>
        <v>0.38611606088968031</v>
      </c>
      <c r="F17" s="4"/>
    </row>
    <row r="18" spans="1:6" x14ac:dyDescent="0.25">
      <c r="A18" s="8"/>
      <c r="B18" s="21"/>
      <c r="C18" s="2"/>
      <c r="D18" s="21"/>
      <c r="E18" s="27"/>
      <c r="F18" s="9"/>
    </row>
    <row r="19" spans="1:6" x14ac:dyDescent="0.25">
      <c r="A19" s="3" t="s">
        <v>14</v>
      </c>
      <c r="B19" s="22">
        <v>423175.59</v>
      </c>
      <c r="C19" s="15">
        <v>-33057.14</v>
      </c>
      <c r="D19" s="22">
        <f>C19/4</f>
        <v>-8264.2849999999999</v>
      </c>
      <c r="E19" s="28">
        <f>D19*100/B19</f>
        <v>-1.9529210085109114</v>
      </c>
      <c r="F19" s="4"/>
    </row>
    <row r="20" spans="1:6" x14ac:dyDescent="0.25">
      <c r="A20" s="8"/>
      <c r="B20" s="21"/>
      <c r="C20" s="2" t="s">
        <v>21</v>
      </c>
      <c r="D20" s="21"/>
      <c r="E20" s="27"/>
      <c r="F20" s="9"/>
    </row>
    <row r="21" spans="1:6" x14ac:dyDescent="0.25">
      <c r="A21" s="3" t="s">
        <v>9</v>
      </c>
      <c r="B21" s="22">
        <v>4303219.8499999996</v>
      </c>
      <c r="C21" s="15"/>
      <c r="D21" s="22"/>
      <c r="E21" s="28"/>
      <c r="F21" s="4"/>
    </row>
    <row r="22" spans="1:6" x14ac:dyDescent="0.25">
      <c r="A22" s="5" t="s">
        <v>10</v>
      </c>
      <c r="B22" s="20">
        <v>3717090</v>
      </c>
      <c r="C22" s="7"/>
      <c r="D22" s="20"/>
      <c r="E22" s="26"/>
      <c r="F22" s="6"/>
    </row>
    <row r="23" spans="1:6" x14ac:dyDescent="0.25">
      <c r="A23" s="5" t="s">
        <v>17</v>
      </c>
      <c r="B23" s="20">
        <v>0</v>
      </c>
      <c r="C23" s="7"/>
      <c r="D23" s="20"/>
      <c r="E23" s="26"/>
      <c r="F23" s="6"/>
    </row>
    <row r="24" spans="1:6" x14ac:dyDescent="0.25">
      <c r="A24" s="5" t="s">
        <v>11</v>
      </c>
      <c r="B24" s="21">
        <v>11571.6</v>
      </c>
      <c r="C24" s="7"/>
      <c r="D24" s="20"/>
      <c r="E24" s="26"/>
      <c r="F24" s="6"/>
    </row>
    <row r="25" spans="1:6" x14ac:dyDescent="0.25">
      <c r="A25" s="5"/>
      <c r="B25" s="20">
        <f>B21-B22-B23-B24</f>
        <v>574558.24999999965</v>
      </c>
      <c r="C25" s="7">
        <v>164800</v>
      </c>
      <c r="D25" s="20">
        <f>C25/4</f>
        <v>41200</v>
      </c>
      <c r="E25" s="26">
        <f>D25*100/B25</f>
        <v>7.1707263797883023</v>
      </c>
      <c r="F25" s="6"/>
    </row>
    <row r="26" spans="1:6" x14ac:dyDescent="0.25">
      <c r="A26" s="8"/>
      <c r="B26" s="21"/>
      <c r="C26" s="2"/>
      <c r="D26" s="21"/>
      <c r="E26" s="27"/>
      <c r="F26" s="9"/>
    </row>
    <row r="27" spans="1:6" x14ac:dyDescent="0.25">
      <c r="A27" s="5" t="s">
        <v>15</v>
      </c>
      <c r="B27" s="20">
        <v>8368</v>
      </c>
      <c r="C27" s="7">
        <v>135500</v>
      </c>
      <c r="D27" s="20">
        <f>C27/4</f>
        <v>33875</v>
      </c>
      <c r="E27" s="26">
        <f>D27*100/B27</f>
        <v>404.81596558317398</v>
      </c>
      <c r="F27" s="6"/>
    </row>
    <row r="28" spans="1:6" x14ac:dyDescent="0.25">
      <c r="A28" s="8"/>
      <c r="B28" s="23"/>
      <c r="C28" s="1"/>
      <c r="D28" s="23"/>
      <c r="E28" s="23"/>
      <c r="F28" s="9"/>
    </row>
  </sheetData>
  <mergeCells count="2">
    <mergeCell ref="A1:F1"/>
    <mergeCell ref="C4:D4"/>
  </mergeCells>
  <pageMargins left="0.9055118110236221" right="0.51181102362204722" top="0.78740157480314965" bottom="0.78740157480314965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A8" sqref="A8"/>
    </sheetView>
  </sheetViews>
  <sheetFormatPr baseColWidth="10" defaultRowHeight="15" x14ac:dyDescent="0.25"/>
  <cols>
    <col min="1" max="1" width="50.5703125" customWidth="1"/>
    <col min="2" max="2" width="18.42578125" customWidth="1"/>
    <col min="3" max="3" width="15.85546875" customWidth="1"/>
    <col min="4" max="4" width="16" customWidth="1"/>
    <col min="5" max="5" width="13" customWidth="1"/>
    <col min="6" max="6" width="13.7109375" customWidth="1"/>
  </cols>
  <sheetData>
    <row r="1" spans="1:6" ht="18.75" x14ac:dyDescent="0.3">
      <c r="A1" s="49" t="s">
        <v>23</v>
      </c>
      <c r="B1" s="49"/>
      <c r="C1" s="49"/>
      <c r="D1" s="49"/>
      <c r="E1" s="49"/>
      <c r="F1" s="49"/>
    </row>
    <row r="4" spans="1:6" x14ac:dyDescent="0.25">
      <c r="A4" s="46"/>
      <c r="B4" s="16" t="s">
        <v>3</v>
      </c>
      <c r="C4" s="47" t="s">
        <v>4</v>
      </c>
      <c r="D4" s="48"/>
      <c r="E4" s="24" t="s">
        <v>2</v>
      </c>
      <c r="F4" s="19"/>
    </row>
    <row r="5" spans="1:6" x14ac:dyDescent="0.25">
      <c r="A5" s="12"/>
      <c r="B5" s="17"/>
      <c r="C5" s="18" t="s">
        <v>16</v>
      </c>
      <c r="D5" s="29" t="s">
        <v>1</v>
      </c>
      <c r="E5" s="25"/>
      <c r="F5" s="30"/>
    </row>
    <row r="6" spans="1:6" x14ac:dyDescent="0.25">
      <c r="A6" s="3"/>
      <c r="B6" s="19"/>
      <c r="C6" s="14"/>
      <c r="D6" s="19"/>
      <c r="E6" s="19"/>
      <c r="F6" s="19"/>
    </row>
    <row r="7" spans="1:6" x14ac:dyDescent="0.25">
      <c r="A7" s="5" t="s">
        <v>5</v>
      </c>
      <c r="B7" s="40">
        <v>27371891.98</v>
      </c>
      <c r="C7" s="39">
        <v>660593.19999999995</v>
      </c>
      <c r="D7" s="40">
        <f>C7/4</f>
        <v>165148.29999999999</v>
      </c>
      <c r="E7" s="26">
        <f>D7*100/B7</f>
        <v>0.60334996251143314</v>
      </c>
      <c r="F7" s="30"/>
    </row>
    <row r="8" spans="1:6" x14ac:dyDescent="0.25">
      <c r="A8" s="8"/>
      <c r="B8" s="42"/>
      <c r="C8" s="43"/>
      <c r="D8" s="42"/>
      <c r="E8" s="27"/>
      <c r="F8" s="23"/>
    </row>
    <row r="9" spans="1:6" x14ac:dyDescent="0.25">
      <c r="A9" s="3" t="s">
        <v>6</v>
      </c>
      <c r="B9" s="44">
        <v>27896700.57</v>
      </c>
      <c r="C9" s="45"/>
      <c r="D9" s="44"/>
      <c r="E9" s="28"/>
      <c r="F9" s="19"/>
    </row>
    <row r="10" spans="1:6" x14ac:dyDescent="0.25">
      <c r="A10" s="5" t="s">
        <v>7</v>
      </c>
      <c r="B10" s="42">
        <v>13589777.73</v>
      </c>
      <c r="C10" s="39"/>
      <c r="D10" s="40"/>
      <c r="E10" s="26"/>
      <c r="F10" s="30"/>
    </row>
    <row r="11" spans="1:6" x14ac:dyDescent="0.25">
      <c r="A11" s="5"/>
      <c r="B11" s="40">
        <f>B9-B10</f>
        <v>14306922.84</v>
      </c>
      <c r="C11" s="39">
        <f>(634673.42-215554.52)+26800</f>
        <v>445918.9</v>
      </c>
      <c r="D11" s="40">
        <f>C11/4</f>
        <v>111479.72500000001</v>
      </c>
      <c r="E11" s="26">
        <f>D11*100/B11</f>
        <v>0.77920127372407078</v>
      </c>
      <c r="F11" s="30"/>
    </row>
    <row r="12" spans="1:6" x14ac:dyDescent="0.25">
      <c r="A12" s="8"/>
      <c r="B12" s="42"/>
      <c r="C12" s="43"/>
      <c r="D12" s="42"/>
      <c r="E12" s="27"/>
      <c r="F12" s="23"/>
    </row>
    <row r="13" spans="1:6" x14ac:dyDescent="0.25">
      <c r="A13" s="3" t="s">
        <v>8</v>
      </c>
      <c r="B13" s="44">
        <v>33603001.409999996</v>
      </c>
      <c r="C13" s="45">
        <v>1155355.2</v>
      </c>
      <c r="D13" s="44">
        <f>C13/4</f>
        <v>288838.8</v>
      </c>
      <c r="E13" s="28">
        <f>D13*100/B13</f>
        <v>0.85956250299130654</v>
      </c>
      <c r="F13" s="19"/>
    </row>
    <row r="14" spans="1:6" x14ac:dyDescent="0.25">
      <c r="A14" s="8"/>
      <c r="B14" s="42"/>
      <c r="C14" s="43"/>
      <c r="D14" s="42"/>
      <c r="E14" s="27"/>
      <c r="F14" s="23"/>
    </row>
    <row r="15" spans="1:6" x14ac:dyDescent="0.25">
      <c r="A15" s="3" t="s">
        <v>12</v>
      </c>
      <c r="B15" s="44">
        <v>12369458.449999999</v>
      </c>
      <c r="C15" s="45">
        <v>97093.6</v>
      </c>
      <c r="D15" s="44">
        <f>C15/4</f>
        <v>24273.4</v>
      </c>
      <c r="E15" s="28">
        <f>D15*100/B15</f>
        <v>0.19623656199758691</v>
      </c>
      <c r="F15" s="19"/>
    </row>
    <row r="16" spans="1:6" x14ac:dyDescent="0.25">
      <c r="A16" s="8"/>
      <c r="B16" s="42"/>
      <c r="C16" s="43"/>
      <c r="D16" s="42"/>
      <c r="E16" s="27"/>
      <c r="F16" s="23"/>
    </row>
    <row r="17" spans="1:8" x14ac:dyDescent="0.25">
      <c r="A17" s="3" t="s">
        <v>13</v>
      </c>
      <c r="B17" s="44">
        <v>12071243.609999999</v>
      </c>
      <c r="C17" s="45">
        <v>155825.10999999999</v>
      </c>
      <c r="D17" s="44">
        <f>C17/4</f>
        <v>38956.277499999997</v>
      </c>
      <c r="E17" s="28">
        <f>D17*100/B17</f>
        <v>0.32271966964305177</v>
      </c>
      <c r="F17" s="19"/>
      <c r="H17" s="41"/>
    </row>
    <row r="18" spans="1:8" x14ac:dyDescent="0.25">
      <c r="A18" s="8"/>
      <c r="B18" s="42"/>
      <c r="C18" s="43"/>
      <c r="D18" s="42"/>
      <c r="E18" s="27"/>
      <c r="F18" s="23"/>
    </row>
    <row r="19" spans="1:8" x14ac:dyDescent="0.25">
      <c r="A19" s="3" t="s">
        <v>14</v>
      </c>
      <c r="B19" s="44">
        <v>439595.76</v>
      </c>
      <c r="C19" s="45">
        <v>-63299.29</v>
      </c>
      <c r="D19" s="44">
        <f>C19/4</f>
        <v>-15824.8225</v>
      </c>
      <c r="E19" s="28">
        <f>D19*100/B19</f>
        <v>-3.599857855771857</v>
      </c>
      <c r="F19" s="19"/>
    </row>
    <row r="20" spans="1:8" x14ac:dyDescent="0.25">
      <c r="A20" s="8"/>
      <c r="B20" s="42"/>
      <c r="C20" s="43" t="s">
        <v>21</v>
      </c>
      <c r="D20" s="42"/>
      <c r="E20" s="27"/>
      <c r="F20" s="23"/>
    </row>
    <row r="21" spans="1:8" x14ac:dyDescent="0.25">
      <c r="A21" s="3" t="s">
        <v>9</v>
      </c>
      <c r="B21" s="44">
        <v>5450605.0800000001</v>
      </c>
      <c r="C21" s="45"/>
      <c r="D21" s="44"/>
      <c r="E21" s="28"/>
      <c r="F21" s="19"/>
    </row>
    <row r="22" spans="1:8" x14ac:dyDescent="0.25">
      <c r="A22" s="5" t="s">
        <v>10</v>
      </c>
      <c r="B22" s="40">
        <v>3782798</v>
      </c>
      <c r="C22" s="39"/>
      <c r="D22" s="40"/>
      <c r="E22" s="26"/>
      <c r="F22" s="30"/>
    </row>
    <row r="23" spans="1:8" x14ac:dyDescent="0.25">
      <c r="A23" s="5" t="s">
        <v>17</v>
      </c>
      <c r="B23" s="40">
        <v>1245000</v>
      </c>
      <c r="C23" s="39"/>
      <c r="D23" s="40"/>
      <c r="E23" s="26"/>
      <c r="F23" s="30"/>
    </row>
    <row r="24" spans="1:8" x14ac:dyDescent="0.25">
      <c r="A24" s="5" t="s">
        <v>11</v>
      </c>
      <c r="B24" s="42">
        <v>153964.99</v>
      </c>
      <c r="C24" s="39"/>
      <c r="D24" s="40"/>
      <c r="E24" s="26"/>
      <c r="F24" s="30"/>
    </row>
    <row r="25" spans="1:8" x14ac:dyDescent="0.25">
      <c r="A25" s="5"/>
      <c r="B25" s="40">
        <f>B21-B22-B23-B24</f>
        <v>268842.09000000008</v>
      </c>
      <c r="C25" s="39">
        <v>167350</v>
      </c>
      <c r="D25" s="40">
        <f>C25/4</f>
        <v>41837.5</v>
      </c>
      <c r="E25" s="26">
        <f>D25*100/B25</f>
        <v>15.562109340840189</v>
      </c>
      <c r="F25" s="30"/>
    </row>
    <row r="26" spans="1:8" x14ac:dyDescent="0.25">
      <c r="A26" s="8"/>
      <c r="B26" s="42" t="s">
        <v>21</v>
      </c>
      <c r="C26" s="43"/>
      <c r="D26" s="42"/>
      <c r="E26" s="27"/>
      <c r="F26" s="23"/>
    </row>
    <row r="27" spans="1:8" x14ac:dyDescent="0.25">
      <c r="A27" s="5" t="s">
        <v>15</v>
      </c>
      <c r="B27" s="40">
        <v>8368</v>
      </c>
      <c r="C27" s="39">
        <v>106692</v>
      </c>
      <c r="D27" s="40">
        <f>C27/4</f>
        <v>26673</v>
      </c>
      <c r="E27" s="26">
        <f>D27*100/B27</f>
        <v>318.75</v>
      </c>
      <c r="F27" s="30"/>
    </row>
    <row r="28" spans="1:8" x14ac:dyDescent="0.25">
      <c r="A28" s="8"/>
      <c r="B28" s="23"/>
      <c r="C28" s="1"/>
      <c r="D28" s="23"/>
      <c r="E28" s="23"/>
      <c r="F28" s="23"/>
    </row>
  </sheetData>
  <mergeCells count="2">
    <mergeCell ref="A1:F1"/>
    <mergeCell ref="C4:D4"/>
  </mergeCells>
  <pageMargins left="0.7" right="0.7" top="0.78740157499999996" bottom="0.78740157499999996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2012</vt:lpstr>
      <vt:lpstr>2013</vt:lpstr>
      <vt:lpstr>2014</vt:lpstr>
      <vt:lpstr>2015</vt:lpstr>
      <vt:lpstr>2016</vt:lpstr>
      <vt:lpstr>2017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Schilling</dc:creator>
  <cp:lastModifiedBy>Rainer Smidt</cp:lastModifiedBy>
  <cp:lastPrinted>2019-03-25T14:38:38Z</cp:lastPrinted>
  <dcterms:created xsi:type="dcterms:W3CDTF">2014-06-24T12:48:34Z</dcterms:created>
  <dcterms:modified xsi:type="dcterms:W3CDTF">2019-04-11T09:07:04Z</dcterms:modified>
</cp:coreProperties>
</file>